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sark - specialespecifikke kurser\Over 24 timer\Nye ark uden makroer\"/>
    </mc:Choice>
  </mc:AlternateContent>
  <xr:revisionPtr revIDLastSave="0" documentId="13_ncr:1_{D00570F9-7A0B-4099-870E-B3458C26C1DA}" xr6:coauthVersionLast="47" xr6:coauthVersionMax="47" xr10:uidLastSave="{00000000-0000-0000-0000-000000000000}"/>
  <bookViews>
    <workbookView xWindow="28680" yWindow="-6735" windowWidth="38640" windowHeight="21120" xr2:uid="{00000000-000D-0000-FFFF-FFFF00000000}"/>
  </bookViews>
  <sheets>
    <sheet name="Blanket - over 24 timer" sheetId="1" r:id="rId1"/>
  </sheets>
  <definedNames>
    <definedName name="_xlnm.Print_Area" localSheetId="0">'Blanket - over 24 timer'!$A$1:$J$50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1" l="1"/>
  <c r="K10" i="1"/>
  <c r="K9" i="1"/>
  <c r="K47" i="1"/>
  <c r="K35" i="1"/>
  <c r="K36" i="1"/>
  <c r="K37" i="1"/>
  <c r="K38" i="1"/>
  <c r="K39" i="1"/>
  <c r="K40" i="1"/>
  <c r="K41" i="1"/>
  <c r="K42" i="1"/>
  <c r="K34" i="1"/>
  <c r="K29" i="1"/>
  <c r="K28" i="1"/>
  <c r="K27" i="1"/>
  <c r="K26" i="1"/>
  <c r="K20" i="1"/>
  <c r="K21" i="1"/>
  <c r="K22" i="1"/>
  <c r="K19" i="1"/>
  <c r="K14" i="1"/>
  <c r="K13" i="1"/>
  <c r="K15" i="1"/>
  <c r="K6" i="1"/>
  <c r="K5" i="1"/>
  <c r="J22" i="1"/>
  <c r="J21" i="1"/>
  <c r="J20" i="1"/>
  <c r="J16" i="1"/>
  <c r="I16" i="1"/>
  <c r="G15" i="1" l="1"/>
  <c r="J15" i="1"/>
  <c r="J18" i="1" l="1"/>
  <c r="J19" i="1" l="1"/>
  <c r="J23" i="1" s="1"/>
  <c r="J43" i="1" l="1"/>
  <c r="J29" i="1"/>
  <c r="J30" i="1" s="1"/>
  <c r="F16" i="1"/>
  <c r="E16" i="1"/>
  <c r="C16" i="1" s="1"/>
  <c r="F18" i="1" l="1"/>
  <c r="J45" i="1" l="1"/>
</calcChain>
</file>

<file path=xl/sharedStrings.xml><?xml version="1.0" encoding="utf-8"?>
<sst xmlns="http://schemas.openxmlformats.org/spreadsheetml/2006/main" count="69" uniqueCount="47">
  <si>
    <t>Navn:</t>
  </si>
  <si>
    <t>CPR.nummer:</t>
  </si>
  <si>
    <t>Rejsens varighed i alt:</t>
  </si>
  <si>
    <t>Døgn:</t>
  </si>
  <si>
    <t>Timer:</t>
  </si>
  <si>
    <t>I alt kr.</t>
  </si>
  <si>
    <t>Kørsel i egen bil</t>
  </si>
  <si>
    <t>Personoplysninger</t>
  </si>
  <si>
    <t>Registreringsnummer: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</si>
  <si>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</si>
  <si>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Time/dagpenge og gratis måltider</t>
  </si>
  <si>
    <t>Time/dagpenge (udregnet via afrejse/hjemrejse dato og tid)</t>
  </si>
  <si>
    <t>Time/dagpenge i alt:</t>
  </si>
  <si>
    <t>Kørselsgodtgørelse i alt:</t>
  </si>
  <si>
    <t>Antal kørte kilometer t/r (sats kr. 2,23)</t>
  </si>
  <si>
    <t>Nattillæg (udokumenteret logi sats kr. 255,00):</t>
  </si>
  <si>
    <t>Kursus</t>
  </si>
  <si>
    <t>Rejseperiode</t>
  </si>
  <si>
    <t>Du skal vedlægge alle billetter og kvitteringer som bilag som dokumentation for dine udgifter. Kort- og bank udskrifter er ikke nok.</t>
  </si>
  <si>
    <t>Andre udgifter</t>
  </si>
  <si>
    <t>Undervisningsmateriale:</t>
  </si>
  <si>
    <t>Hotel:</t>
  </si>
  <si>
    <r>
      <t xml:space="preserve">Morgenmad på hotel </t>
    </r>
    <r>
      <rPr>
        <sz val="8"/>
        <color theme="1"/>
        <rFont val="Times New Roman"/>
        <family val="1"/>
      </rPr>
      <t>(pris skal oplyses)</t>
    </r>
    <r>
      <rPr>
        <sz val="10"/>
        <color theme="1"/>
        <rFont val="Times New Roman"/>
        <family val="1"/>
      </rPr>
      <t>:</t>
    </r>
  </si>
  <si>
    <t>Broafgift, Færge:</t>
  </si>
  <si>
    <t>Parkering:</t>
  </si>
  <si>
    <r>
      <t xml:space="preserve">Taxa </t>
    </r>
    <r>
      <rPr>
        <sz val="8"/>
        <color theme="1"/>
        <rFont val="Times New Roman"/>
        <family val="1"/>
      </rPr>
      <t>(max 500 kr):</t>
    </r>
  </si>
  <si>
    <r>
      <t xml:space="preserve">Fly </t>
    </r>
    <r>
      <rPr>
        <sz val="8"/>
        <color theme="1"/>
        <rFont val="Times New Roman"/>
        <family val="1"/>
      </rPr>
      <t>(vedlagt godkendelse fra HKL):</t>
    </r>
  </si>
  <si>
    <t>Andre udgifter i alt:</t>
  </si>
  <si>
    <t>Fra - (vejnavn, postnr. og by):</t>
  </si>
  <si>
    <t>Til  - (vejnavn, postnr. og by):</t>
  </si>
  <si>
    <t>Resturant, Indkøb af forplejning:</t>
  </si>
  <si>
    <r>
      <t xml:space="preserve">Rejse- og udlægsafregning for specialespecifikkekurser </t>
    </r>
    <r>
      <rPr>
        <b/>
        <sz val="18"/>
        <color theme="1"/>
        <rFont val="Times New Roman"/>
        <family val="1"/>
      </rPr>
      <t>over 24</t>
    </r>
    <r>
      <rPr>
        <b/>
        <sz val="15"/>
        <color theme="1"/>
        <rFont val="Times New Roman"/>
        <family val="1"/>
      </rPr>
      <t xml:space="preserve"> timer</t>
    </r>
  </si>
  <si>
    <t>Kursusnummer:</t>
  </si>
  <si>
    <t>Kursusnavn:</t>
  </si>
  <si>
    <t>Tog, Letbane, Metro, Bus, Standard pladsbiletter:</t>
  </si>
  <si>
    <t>Antal gratis morgenmad (sats kr. 89,55):</t>
  </si>
  <si>
    <t>Antal gratis frokost (sats kr. 179,10):</t>
  </si>
  <si>
    <t>Antal gratis aftensmad (sats kr. 179,10):</t>
  </si>
  <si>
    <t>Afrejse            (Angives med tal i hver rubrik)</t>
  </si>
  <si>
    <t>Hjemrejse        (Angives med tal i hver rubrik)</t>
  </si>
  <si>
    <t>Dag:</t>
  </si>
  <si>
    <t xml:space="preserve">Måned: </t>
  </si>
  <si>
    <t>Tidspunkt:</t>
  </si>
  <si>
    <t>År:</t>
  </si>
  <si>
    <t>Har du husket at vedlægge alle nødvendige bilag?</t>
  </si>
  <si>
    <t>OBS: Alle lyseblå felter bedes udfyldes, før arket kan gemmes.</t>
  </si>
  <si>
    <t>Status på udfyldning af ark: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</si>
</sst>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kr.&quot;\ * #,##0.00_ ;_ &quot;kr.&quot;\ * \-#,##0.00_ ;_ &quot;kr.&quot;\ * &quot;-&quot;??_ ;_ @_ "/>
    <numFmt numFmtId="165" formatCode="dd/mm/yy\ hh:mm;@"/>
    <numFmt numFmtId="166" formatCode="hh:mm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4" fontId="2" fillId="0" borderId="5" xfId="1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left" vertical="center"/>
    </xf>
    <xf numFmtId="4" fontId="2" fillId="0" borderId="15" xfId="0" applyNumberFormat="1" applyFont="1" applyBorder="1" applyAlignment="1" applyProtection="1">
      <alignment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3" fillId="0" borderId="0" xfId="0" applyFont="1" applyFill="1" applyAlignment="1" applyProtection="1"/>
    <xf numFmtId="0" fontId="8" fillId="0" borderId="16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right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left" vertical="center"/>
    </xf>
    <xf numFmtId="0" fontId="11" fillId="3" borderId="18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left" vertical="center"/>
    </xf>
    <xf numFmtId="0" fontId="6" fillId="3" borderId="12" xfId="0" applyFont="1" applyFill="1" applyBorder="1" applyAlignment="1" applyProtection="1">
      <alignment vertical="center"/>
    </xf>
    <xf numFmtId="0" fontId="6" fillId="3" borderId="12" xfId="0" applyFont="1" applyFill="1" applyBorder="1" applyAlignment="1" applyProtection="1">
      <alignment horizontal="right" vertical="center"/>
    </xf>
    <xf numFmtId="4" fontId="6" fillId="3" borderId="13" xfId="0" applyNumberFormat="1" applyFont="1" applyFill="1" applyBorder="1" applyAlignment="1" applyProtection="1">
      <alignment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4" fontId="6" fillId="3" borderId="21" xfId="0" applyNumberFormat="1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horizontal="right" vertical="center"/>
    </xf>
    <xf numFmtId="4" fontId="6" fillId="3" borderId="3" xfId="0" applyNumberFormat="1" applyFont="1" applyFill="1" applyBorder="1" applyAlignment="1" applyProtection="1">
      <alignment vertical="center"/>
    </xf>
    <xf numFmtId="0" fontId="8" fillId="0" borderId="14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right" vertical="center"/>
    </xf>
    <xf numFmtId="4" fontId="2" fillId="2" borderId="7" xfId="0" applyNumberFormat="1" applyFont="1" applyFill="1" applyBorder="1" applyAlignment="1" applyProtection="1">
      <alignment vertical="center"/>
      <protection locked="0"/>
    </xf>
    <xf numFmtId="0" fontId="8" fillId="0" borderId="23" xfId="0" applyFont="1" applyFill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/>
    </xf>
    <xf numFmtId="0" fontId="8" fillId="3" borderId="11" xfId="0" applyFont="1" applyFill="1" applyBorder="1" applyAlignment="1" applyProtection="1">
      <alignment horizontal="left" vertical="center"/>
    </xf>
    <xf numFmtId="0" fontId="8" fillId="3" borderId="12" xfId="0" applyFont="1" applyFill="1" applyBorder="1" applyAlignment="1" applyProtection="1">
      <alignment horizontal="left" vertical="center"/>
    </xf>
    <xf numFmtId="0" fontId="8" fillId="3" borderId="13" xfId="0" applyFont="1" applyFill="1" applyBorder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1" fontId="2" fillId="2" borderId="6" xfId="0" applyNumberFormat="1" applyFont="1" applyFill="1" applyBorder="1" applyAlignment="1" applyProtection="1">
      <alignment horizontal="right" vertical="center"/>
      <protection locked="0"/>
    </xf>
    <xf numFmtId="166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4" borderId="5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right" vertical="center"/>
    </xf>
    <xf numFmtId="4" fontId="2" fillId="4" borderId="15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center" textRotation="180"/>
    </xf>
    <xf numFmtId="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</xf>
    <xf numFmtId="0" fontId="17" fillId="0" borderId="0" xfId="0" applyFo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165" fontId="2" fillId="4" borderId="5" xfId="0" applyNumberFormat="1" applyFont="1" applyFill="1" applyBorder="1" applyAlignment="1" applyProtection="1">
      <alignment horizontal="right" vertical="center"/>
    </xf>
    <xf numFmtId="0" fontId="6" fillId="3" borderId="18" xfId="0" applyFont="1" applyFill="1" applyBorder="1" applyAlignment="1" applyProtection="1">
      <alignment horizontal="left"/>
    </xf>
    <xf numFmtId="0" fontId="0" fillId="0" borderId="5" xfId="0" applyBorder="1" applyProtection="1"/>
    <xf numFmtId="0" fontId="2" fillId="4" borderId="5" xfId="0" applyFont="1" applyFill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49" fontId="2" fillId="2" borderId="18" xfId="0" applyNumberFormat="1" applyFont="1" applyFill="1" applyBorder="1" applyAlignment="1" applyProtection="1">
      <alignment horizontal="left" vertical="center"/>
      <protection locked="0"/>
    </xf>
    <xf numFmtId="49" fontId="2" fillId="2" borderId="21" xfId="0" applyNumberFormat="1" applyFont="1" applyFill="1" applyBorder="1" applyAlignment="1" applyProtection="1">
      <alignment horizontal="left" vertical="center"/>
      <protection locked="0"/>
    </xf>
    <xf numFmtId="49" fontId="2" fillId="2" borderId="22" xfId="0" applyNumberFormat="1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3"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C8C"/>
        </patternFill>
      </fill>
    </dxf>
  </dxfs>
  <tableStyles count="0" defaultTableStyle="TableStyleMedium2" defaultPivotStyle="PivotStyleLight16"/>
  <colors>
    <mruColors>
      <color rgb="FFFF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K50"/>
  <sheetViews>
    <sheetView showGridLines="0" tabSelected="1" zoomScale="115" zoomScaleNormal="115" workbookViewId="0">
      <selection activeCell="C5" sqref="C5:J5"/>
    </sheetView>
  </sheetViews>
  <sheetFormatPr defaultRowHeight="15" x14ac:dyDescent="0.25"/>
  <cols>
    <col min="1" max="1" width="2.85546875" style="2" customWidth="1"/>
    <col min="2" max="2" width="47.140625" style="2" bestFit="1" customWidth="1"/>
    <col min="3" max="3" width="6.85546875" style="2" customWidth="1"/>
    <col min="4" max="4" width="7.28515625" style="2" customWidth="1"/>
    <col min="5" max="6" width="7.5703125" style="2" customWidth="1"/>
    <col min="7" max="7" width="3.7109375" style="2" customWidth="1"/>
    <col min="8" max="8" width="9.42578125" style="2" customWidth="1"/>
    <col min="9" max="9" width="11.85546875" style="2" customWidth="1"/>
    <col min="10" max="10" width="16.5703125" style="2" customWidth="1"/>
    <col min="11" max="11" width="86.7109375" style="2" customWidth="1"/>
    <col min="12" max="16384" width="9.140625" style="2"/>
  </cols>
  <sheetData>
    <row r="1" spans="2:11" ht="12" customHeight="1" thickBot="1" x14ac:dyDescent="0.35">
      <c r="K1" s="17"/>
    </row>
    <row r="2" spans="2:11" ht="23.25" thickBot="1" x14ac:dyDescent="0.3">
      <c r="B2" s="71" t="s">
        <v>31</v>
      </c>
      <c r="C2" s="72"/>
      <c r="D2" s="72"/>
      <c r="E2" s="72"/>
      <c r="F2" s="72"/>
      <c r="G2" s="72"/>
      <c r="H2" s="72"/>
      <c r="I2" s="72"/>
      <c r="J2" s="73"/>
      <c r="K2" s="63" t="s">
        <v>45</v>
      </c>
    </row>
    <row r="3" spans="2:11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61"/>
    </row>
    <row r="4" spans="2:11" ht="15.75" thickBot="1" x14ac:dyDescent="0.3">
      <c r="B4" s="45" t="s">
        <v>7</v>
      </c>
      <c r="C4" s="46"/>
      <c r="D4" s="46"/>
      <c r="E4" s="46"/>
      <c r="F4" s="46"/>
      <c r="G4" s="46"/>
      <c r="H4" s="46"/>
      <c r="I4" s="46"/>
      <c r="J4" s="47"/>
      <c r="K4" s="61"/>
    </row>
    <row r="5" spans="2:11" ht="15" customHeight="1" x14ac:dyDescent="0.25">
      <c r="B5" s="15" t="s">
        <v>0</v>
      </c>
      <c r="C5" s="74"/>
      <c r="D5" s="74"/>
      <c r="E5" s="74"/>
      <c r="F5" s="74"/>
      <c r="G5" s="74"/>
      <c r="H5" s="74"/>
      <c r="I5" s="74"/>
      <c r="J5" s="75"/>
      <c r="K5" s="64" t="str">
        <f>IF(TRIM(C5)="", "⚠️ Udfyld venligst navn i det lyseblå felt til venstre", "")</f>
        <v>⚠️ Udfyld venligst navn i det lyseblå felt til venstre</v>
      </c>
    </row>
    <row r="6" spans="2:11" ht="15.75" thickBot="1" x14ac:dyDescent="0.3">
      <c r="B6" s="14" t="s">
        <v>1</v>
      </c>
      <c r="C6" s="76"/>
      <c r="D6" s="76"/>
      <c r="E6" s="76"/>
      <c r="F6" s="76"/>
      <c r="G6" s="76"/>
      <c r="H6" s="76"/>
      <c r="I6" s="76"/>
      <c r="J6" s="77"/>
      <c r="K6" s="64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11" ht="15.75" thickBot="1" x14ac:dyDescent="0.3">
      <c r="B7" s="3"/>
      <c r="C7" s="3"/>
      <c r="D7" s="3"/>
      <c r="E7" s="3"/>
      <c r="F7" s="4"/>
      <c r="G7" s="3"/>
      <c r="H7" s="3"/>
      <c r="I7" s="3"/>
      <c r="J7" s="3"/>
      <c r="K7" s="64"/>
    </row>
    <row r="8" spans="2:11" ht="15.75" thickBot="1" x14ac:dyDescent="0.3">
      <c r="B8" s="45" t="s">
        <v>16</v>
      </c>
      <c r="C8" s="46"/>
      <c r="D8" s="46"/>
      <c r="E8" s="46"/>
      <c r="F8" s="46"/>
      <c r="G8" s="46"/>
      <c r="H8" s="46"/>
      <c r="I8" s="46"/>
      <c r="J8" s="47"/>
      <c r="K8" s="64"/>
    </row>
    <row r="9" spans="2:11" x14ac:dyDescent="0.25">
      <c r="B9" s="44" t="s">
        <v>33</v>
      </c>
      <c r="C9" s="74"/>
      <c r="D9" s="74"/>
      <c r="E9" s="74"/>
      <c r="F9" s="74"/>
      <c r="G9" s="74"/>
      <c r="H9" s="74"/>
      <c r="I9" s="74"/>
      <c r="J9" s="75"/>
      <c r="K9" s="64" t="str">
        <f>IF(TRIM(C9)="", "⚠️ Udfyld venligst Kursusnavn i det lyseblå felt til venstre", "")</f>
        <v>⚠️ Udfyld venligst Kursusnavn i det lyseblå felt til venstre</v>
      </c>
    </row>
    <row r="10" spans="2:11" ht="15.75" thickBot="1" x14ac:dyDescent="0.3">
      <c r="B10" s="43" t="s">
        <v>32</v>
      </c>
      <c r="C10" s="76"/>
      <c r="D10" s="76"/>
      <c r="E10" s="76"/>
      <c r="F10" s="76"/>
      <c r="G10" s="76"/>
      <c r="H10" s="76"/>
      <c r="I10" s="76"/>
      <c r="J10" s="78"/>
      <c r="K10" s="64" t="str">
        <f>IF(TRIM(C10)="", "⚠️ Udfyld venligst Kursusnummer i det lyseblå felt til venstre", "")</f>
        <v>⚠️ Udfyld venligst Kursusnummer i det lyseblå felt til venstre</v>
      </c>
    </row>
    <row r="11" spans="2:11" ht="15.75" thickBot="1" x14ac:dyDescent="0.3">
      <c r="B11" s="39"/>
      <c r="C11" s="39"/>
      <c r="D11" s="39"/>
      <c r="E11" s="39"/>
      <c r="F11" s="39"/>
      <c r="G11" s="39"/>
      <c r="H11" s="39"/>
      <c r="I11" s="39"/>
      <c r="J11" s="39"/>
      <c r="K11" s="64"/>
    </row>
    <row r="12" spans="2:11" ht="15.75" thickBot="1" x14ac:dyDescent="0.3">
      <c r="B12" s="45" t="s">
        <v>17</v>
      </c>
      <c r="C12" s="46"/>
      <c r="D12" s="46"/>
      <c r="E12" s="46"/>
      <c r="F12" s="46"/>
      <c r="G12" s="46"/>
      <c r="H12" s="46"/>
      <c r="I12" s="46"/>
      <c r="J12" s="47"/>
      <c r="K12" s="64"/>
    </row>
    <row r="13" spans="2:11" x14ac:dyDescent="0.25">
      <c r="B13" s="38" t="s">
        <v>38</v>
      </c>
      <c r="C13" s="65" t="s">
        <v>40</v>
      </c>
      <c r="D13" s="55"/>
      <c r="E13" s="65" t="s">
        <v>41</v>
      </c>
      <c r="F13" s="55"/>
      <c r="G13" s="65" t="s">
        <v>43</v>
      </c>
      <c r="H13" s="55"/>
      <c r="I13" s="65" t="s">
        <v>42</v>
      </c>
      <c r="J13" s="56"/>
      <c r="K13" s="64" t="str">
        <f>IF(OR(TRIM(D13)="", TRIM(F13)="", TRIM(H13)="", TRIM(J13)=""), "⚠️ Udfyld venligst de fire lyseblå datofelter til venstre", "")</f>
        <v>⚠️ Udfyld venligst de fire lyseblå datofelter til venstre</v>
      </c>
    </row>
    <row r="14" spans="2:11" x14ac:dyDescent="0.25">
      <c r="B14" s="18" t="s">
        <v>39</v>
      </c>
      <c r="C14" s="66" t="s">
        <v>40</v>
      </c>
      <c r="D14" s="55"/>
      <c r="E14" s="65" t="s">
        <v>41</v>
      </c>
      <c r="F14" s="55"/>
      <c r="G14" s="66" t="s">
        <v>43</v>
      </c>
      <c r="H14" s="55"/>
      <c r="I14" s="66" t="s">
        <v>42</v>
      </c>
      <c r="J14" s="56"/>
      <c r="K14" s="64" t="str">
        <f>IF(OR(TRIM(D14)="", TRIM(F14)="", TRIM(H14)="", TRIM(J14)=""), "⚠️ Udfyld venligst de fire lyseblå datofelter til venstre", "")</f>
        <v>⚠️ Udfyld venligst de fire lyseblå datofelter til venstre</v>
      </c>
    </row>
    <row r="15" spans="2:11" ht="15.75" thickBot="1" x14ac:dyDescent="0.3">
      <c r="B15" s="25" t="s">
        <v>2</v>
      </c>
      <c r="C15" s="67" t="s">
        <v>3</v>
      </c>
      <c r="D15" s="67"/>
      <c r="E15" s="67"/>
      <c r="F15" s="26"/>
      <c r="G15" s="27">
        <f>INT(J16 - I16)</f>
        <v>0</v>
      </c>
      <c r="H15" s="27" t="s">
        <v>4</v>
      </c>
      <c r="I15" s="27"/>
      <c r="J15" s="28">
        <f>HOUR((J16 - I16) - INT(J16 - I16)) + ROUND(MINUTE((J16 - I16) - INT(J16 - I16)) / 60, 0)</f>
        <v>0</v>
      </c>
      <c r="K15" s="64" t="str">
        <f t="shared" ref="K15" si="0">IF(TRIM(C15)="", "⚠️ Udfyld venligst CPR. nr. som 10 tal i rækkefølge i det lyseblå felt til venstre", "")</f>
        <v/>
      </c>
    </row>
    <row r="16" spans="2:11" ht="15.75" thickBot="1" x14ac:dyDescent="0.3">
      <c r="B16" s="4"/>
      <c r="C16" s="16" t="e">
        <f>MINUTE(E16)</f>
        <v>#VALUE!</v>
      </c>
      <c r="D16" s="16"/>
      <c r="E16" s="5" t="e">
        <f>C14-C13</f>
        <v>#VALUE!</v>
      </c>
      <c r="F16" s="16">
        <f>IF($C17&gt;0,HOUR($E17)+1,HOUR($E17))</f>
        <v>0</v>
      </c>
      <c r="G16" s="4"/>
      <c r="H16" s="4"/>
      <c r="I16" s="54">
        <f>IF(COUNTA(D13,F13,H13,J13)&lt;4, 0, DATE(H13,F13,D13) + TIME(HOUR(J13),MINUTE(J13),0))</f>
        <v>0</v>
      </c>
      <c r="J16" s="54">
        <f>IF(COUNTA(D14,F14,H14,J14)&lt;4, 0, DATE(H14,F14,D14) + TIME(HOUR(J14),MINUTE(J14),0))</f>
        <v>0</v>
      </c>
    </row>
    <row r="17" spans="2:11" x14ac:dyDescent="0.25">
      <c r="B17" s="48" t="s">
        <v>10</v>
      </c>
      <c r="C17" s="49"/>
      <c r="D17" s="49"/>
      <c r="E17" s="49"/>
      <c r="F17" s="49"/>
      <c r="G17" s="49"/>
      <c r="H17" s="49"/>
      <c r="I17" s="49"/>
      <c r="J17" s="50"/>
      <c r="K17" s="64"/>
    </row>
    <row r="18" spans="2:11" x14ac:dyDescent="0.25">
      <c r="B18" s="13" t="s">
        <v>11</v>
      </c>
      <c r="C18" s="68"/>
      <c r="D18" s="20"/>
      <c r="E18" s="10">
        <v>597</v>
      </c>
      <c r="F18" s="21">
        <f>SUM(J15)</f>
        <v>0</v>
      </c>
      <c r="G18" s="10"/>
      <c r="H18" s="19" t="s">
        <v>5</v>
      </c>
      <c r="I18" s="19"/>
      <c r="J18" s="12">
        <f>SUM(G15*E18)+(SUM(J15*24.88))</f>
        <v>0</v>
      </c>
      <c r="K18" s="64"/>
    </row>
    <row r="19" spans="2:11" x14ac:dyDescent="0.25">
      <c r="B19" s="13" t="s">
        <v>15</v>
      </c>
      <c r="C19" s="79"/>
      <c r="D19" s="79"/>
      <c r="E19" s="22"/>
      <c r="F19" s="10"/>
      <c r="G19" s="6"/>
      <c r="H19" s="19" t="s">
        <v>5</v>
      </c>
      <c r="I19" s="19"/>
      <c r="J19" s="12">
        <f>C19*255</f>
        <v>0</v>
      </c>
      <c r="K19" s="64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11" x14ac:dyDescent="0.25">
      <c r="B20" s="13" t="s">
        <v>35</v>
      </c>
      <c r="C20" s="79"/>
      <c r="D20" s="79"/>
      <c r="E20" s="23"/>
      <c r="F20" s="10"/>
      <c r="G20" s="6"/>
      <c r="H20" s="19" t="s">
        <v>5</v>
      </c>
      <c r="I20" s="19"/>
      <c r="J20" s="12">
        <f>C20*89.55</f>
        <v>0</v>
      </c>
      <c r="K20" s="64" t="str">
        <f t="shared" ref="K20:K22" si="1">IF(TRIM(C20)="",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1" spans="2:11" x14ac:dyDescent="0.25">
      <c r="B21" s="13" t="s">
        <v>36</v>
      </c>
      <c r="C21" s="79"/>
      <c r="D21" s="79"/>
      <c r="E21" s="23"/>
      <c r="F21" s="10"/>
      <c r="G21" s="6"/>
      <c r="H21" s="19" t="s">
        <v>5</v>
      </c>
      <c r="I21" s="19"/>
      <c r="J21" s="12">
        <f>C21*179.1</f>
        <v>0</v>
      </c>
      <c r="K21" s="64" t="str">
        <f t="shared" si="1"/>
        <v>⚠️ Udfyld venligst antal i det lyseblå felt til venstre. Har du ikke haft denne type udlæg, skriv da 0 i feltet.</v>
      </c>
    </row>
    <row r="22" spans="2:11" x14ac:dyDescent="0.25">
      <c r="B22" s="13" t="s">
        <v>37</v>
      </c>
      <c r="C22" s="79"/>
      <c r="D22" s="79"/>
      <c r="E22" s="23"/>
      <c r="F22" s="10"/>
      <c r="G22" s="6"/>
      <c r="H22" s="19" t="s">
        <v>5</v>
      </c>
      <c r="I22" s="19"/>
      <c r="J22" s="12">
        <f>C22*179.1</f>
        <v>0</v>
      </c>
      <c r="K22" s="64" t="str">
        <f t="shared" si="1"/>
        <v>⚠️ Udfyld venligst antal i det lyseblå felt til venstre. Har du ikke haft denne type udlæg, skriv da 0 i feltet.</v>
      </c>
    </row>
    <row r="23" spans="2:11" ht="15.75" thickBot="1" x14ac:dyDescent="0.3">
      <c r="B23" s="29" t="s">
        <v>12</v>
      </c>
      <c r="C23" s="30"/>
      <c r="D23" s="30"/>
      <c r="E23" s="30"/>
      <c r="F23" s="30"/>
      <c r="G23" s="30"/>
      <c r="H23" s="31" t="s">
        <v>5</v>
      </c>
      <c r="I23" s="31"/>
      <c r="J23" s="32">
        <f>SUM(J18:J19) - SUM(J20:J22)</f>
        <v>0</v>
      </c>
      <c r="K23" s="64"/>
    </row>
    <row r="24" spans="2:11" ht="15.75" thickBot="1" x14ac:dyDescent="0.3">
      <c r="K24" s="64"/>
    </row>
    <row r="25" spans="2:11" x14ac:dyDescent="0.25">
      <c r="B25" s="48" t="s">
        <v>6</v>
      </c>
      <c r="C25" s="49"/>
      <c r="D25" s="49"/>
      <c r="E25" s="49"/>
      <c r="F25" s="49"/>
      <c r="G25" s="49"/>
      <c r="H25" s="49"/>
      <c r="I25" s="49"/>
      <c r="J25" s="50"/>
      <c r="K25" s="64"/>
    </row>
    <row r="26" spans="2:11" x14ac:dyDescent="0.25">
      <c r="B26" s="13" t="s">
        <v>28</v>
      </c>
      <c r="C26" s="83"/>
      <c r="D26" s="83"/>
      <c r="E26" s="83"/>
      <c r="F26" s="83"/>
      <c r="G26" s="83"/>
      <c r="H26" s="83"/>
      <c r="I26" s="83"/>
      <c r="J26" s="84"/>
      <c r="K26" s="64" t="str">
        <f>IF(TRIM(C26)="",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7" spans="2:11" x14ac:dyDescent="0.25">
      <c r="B27" s="13" t="s">
        <v>29</v>
      </c>
      <c r="C27" s="83"/>
      <c r="D27" s="83"/>
      <c r="E27" s="83"/>
      <c r="F27" s="83"/>
      <c r="G27" s="83"/>
      <c r="H27" s="83"/>
      <c r="I27" s="83"/>
      <c r="J27" s="84"/>
      <c r="K27" s="64" t="str">
        <f>IF(TRIM(C27)="",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8" spans="2:11" x14ac:dyDescent="0.25">
      <c r="B28" s="13" t="s">
        <v>8</v>
      </c>
      <c r="C28" s="83"/>
      <c r="D28" s="83"/>
      <c r="E28" s="83"/>
      <c r="F28" s="83"/>
      <c r="G28" s="83"/>
      <c r="H28" s="83"/>
      <c r="I28" s="83"/>
      <c r="J28" s="84"/>
      <c r="K28" s="64" t="str">
        <f>IF(TRIM(C28)="",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29" spans="2:11" x14ac:dyDescent="0.25">
      <c r="B29" s="13" t="s">
        <v>14</v>
      </c>
      <c r="C29" s="79"/>
      <c r="D29" s="79"/>
      <c r="E29" s="57"/>
      <c r="F29" s="57"/>
      <c r="G29" s="57"/>
      <c r="H29" s="58" t="s">
        <v>5</v>
      </c>
      <c r="I29" s="58"/>
      <c r="J29" s="59">
        <f>C29*2.23</f>
        <v>0</v>
      </c>
      <c r="K29" s="64" t="str">
        <f>IF(TRIM(C29)="", "⚠️ Udfyld venligst antal kørte km. i det lyseblå felt til venstre. Har du ikke haft denne type udlæg, skriv da 0 i feltet.", "")</f>
        <v>⚠️ Udfyld venligst antal kørte km. i det lyseblå felt til venstre. Har du ikke haft denne type udlæg, skriv da 0 i feltet.</v>
      </c>
    </row>
    <row r="30" spans="2:11" ht="15.75" thickBot="1" x14ac:dyDescent="0.3">
      <c r="B30" s="25" t="s">
        <v>13</v>
      </c>
      <c r="C30" s="33"/>
      <c r="D30" s="33"/>
      <c r="E30" s="33"/>
      <c r="F30" s="33"/>
      <c r="G30" s="33"/>
      <c r="H30" s="34" t="s">
        <v>5</v>
      </c>
      <c r="I30" s="34"/>
      <c r="J30" s="35">
        <f>SUM(J29)</f>
        <v>0</v>
      </c>
      <c r="K30" s="64"/>
    </row>
    <row r="31" spans="2:11" ht="15.75" thickBot="1" x14ac:dyDescent="0.3">
      <c r="B31" s="7"/>
      <c r="C31" s="8"/>
      <c r="D31" s="8"/>
      <c r="E31" s="8"/>
      <c r="F31" s="3"/>
      <c r="G31" s="3"/>
      <c r="H31" s="3"/>
      <c r="I31" s="3"/>
      <c r="J31" s="3"/>
      <c r="K31" s="64"/>
    </row>
    <row r="32" spans="2:11" x14ac:dyDescent="0.25">
      <c r="B32" s="48" t="s">
        <v>19</v>
      </c>
      <c r="C32" s="49"/>
      <c r="D32" s="49"/>
      <c r="E32" s="49"/>
      <c r="F32" s="49"/>
      <c r="G32" s="49"/>
      <c r="H32" s="49"/>
      <c r="I32" s="49"/>
      <c r="J32" s="50"/>
      <c r="K32" s="64"/>
    </row>
    <row r="33" spans="2:11" ht="15.75" thickBot="1" x14ac:dyDescent="0.3">
      <c r="B33" s="51" t="s">
        <v>18</v>
      </c>
      <c r="C33" s="52"/>
      <c r="D33" s="52"/>
      <c r="E33" s="52"/>
      <c r="F33" s="52"/>
      <c r="G33" s="52"/>
      <c r="H33" s="52"/>
      <c r="I33" s="52"/>
      <c r="J33" s="53"/>
      <c r="K33" s="64"/>
    </row>
    <row r="34" spans="2:11" x14ac:dyDescent="0.25">
      <c r="B34" s="11" t="s">
        <v>34</v>
      </c>
      <c r="C34" s="40"/>
      <c r="D34" s="40"/>
      <c r="E34" s="40"/>
      <c r="F34" s="40"/>
      <c r="G34" s="40"/>
      <c r="H34" s="41" t="s">
        <v>5</v>
      </c>
      <c r="I34" s="41"/>
      <c r="J34" s="42"/>
      <c r="K34" s="64" t="str">
        <f>IF(TRIM(J34)="",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5" spans="2:11" x14ac:dyDescent="0.25">
      <c r="B35" s="11" t="s">
        <v>23</v>
      </c>
      <c r="C35" s="40"/>
      <c r="D35" s="40"/>
      <c r="E35" s="40"/>
      <c r="F35" s="40"/>
      <c r="G35" s="40"/>
      <c r="H35" s="41" t="s">
        <v>5</v>
      </c>
      <c r="I35" s="41"/>
      <c r="J35" s="42"/>
      <c r="K35" s="64" t="str">
        <f t="shared" ref="K35:K42" si="2">IF(TRIM(J35)="",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6" spans="2:11" x14ac:dyDescent="0.25">
      <c r="B36" s="11" t="s">
        <v>24</v>
      </c>
      <c r="C36" s="40"/>
      <c r="D36" s="40"/>
      <c r="E36" s="40"/>
      <c r="F36" s="40"/>
      <c r="G36" s="40"/>
      <c r="H36" s="41" t="s">
        <v>5</v>
      </c>
      <c r="I36" s="41"/>
      <c r="J36" s="42"/>
      <c r="K36" s="64" t="str">
        <f t="shared" si="2"/>
        <v>⚠️ Udfyld venligst beløb i det lyseblå felt til venstre. Har du ikke haft denne type udlæg, skriv da 0 i feltet.</v>
      </c>
    </row>
    <row r="37" spans="2:11" x14ac:dyDescent="0.25">
      <c r="B37" s="11" t="s">
        <v>25</v>
      </c>
      <c r="C37" s="40"/>
      <c r="D37" s="40"/>
      <c r="E37" s="40"/>
      <c r="F37" s="40"/>
      <c r="G37" s="40"/>
      <c r="H37" s="41" t="s">
        <v>5</v>
      </c>
      <c r="I37" s="41"/>
      <c r="J37" s="42"/>
      <c r="K37" s="64" t="str">
        <f t="shared" si="2"/>
        <v>⚠️ Udfyld venligst beløb i det lyseblå felt til venstre. Har du ikke haft denne type udlæg, skriv da 0 i feltet.</v>
      </c>
    </row>
    <row r="38" spans="2:11" x14ac:dyDescent="0.25">
      <c r="B38" s="11" t="s">
        <v>26</v>
      </c>
      <c r="C38" s="40"/>
      <c r="D38" s="40"/>
      <c r="E38" s="40"/>
      <c r="F38" s="40"/>
      <c r="G38" s="40"/>
      <c r="H38" s="41" t="s">
        <v>5</v>
      </c>
      <c r="I38" s="41"/>
      <c r="J38" s="42"/>
      <c r="K38" s="64" t="str">
        <f t="shared" si="2"/>
        <v>⚠️ Udfyld venligst beløb i det lyseblå felt til venstre. Har du ikke haft denne type udlæg, skriv da 0 i feltet.</v>
      </c>
    </row>
    <row r="39" spans="2:11" x14ac:dyDescent="0.25">
      <c r="B39" s="13" t="s">
        <v>21</v>
      </c>
      <c r="C39" s="6"/>
      <c r="D39" s="6"/>
      <c r="E39" s="6"/>
      <c r="F39" s="6"/>
      <c r="G39" s="6"/>
      <c r="H39" s="19" t="s">
        <v>5</v>
      </c>
      <c r="I39" s="19"/>
      <c r="J39" s="42"/>
      <c r="K39" s="64" t="str">
        <f t="shared" si="2"/>
        <v>⚠️ Udfyld venligst beløb i det lyseblå felt til venstre. Har du ikke haft denne type udlæg, skriv da 0 i feltet.</v>
      </c>
    </row>
    <row r="40" spans="2:11" x14ac:dyDescent="0.25">
      <c r="B40" s="13" t="s">
        <v>22</v>
      </c>
      <c r="C40" s="24"/>
      <c r="D40" s="24"/>
      <c r="E40" s="24"/>
      <c r="F40" s="24"/>
      <c r="G40" s="24"/>
      <c r="H40" s="19" t="s">
        <v>5</v>
      </c>
      <c r="I40" s="19"/>
      <c r="J40" s="42"/>
      <c r="K40" s="64" t="str">
        <f t="shared" si="2"/>
        <v>⚠️ Udfyld venligst beløb i det lyseblå felt til venstre. Har du ikke haft denne type udlæg, skriv da 0 i feltet.</v>
      </c>
    </row>
    <row r="41" spans="2:11" x14ac:dyDescent="0.25">
      <c r="B41" s="13" t="s">
        <v>30</v>
      </c>
      <c r="C41" s="24"/>
      <c r="D41" s="24"/>
      <c r="E41" s="24"/>
      <c r="F41" s="24"/>
      <c r="G41" s="24"/>
      <c r="H41" s="19" t="s">
        <v>5</v>
      </c>
      <c r="I41" s="19"/>
      <c r="J41" s="42"/>
      <c r="K41" s="64" t="str">
        <f t="shared" si="2"/>
        <v>⚠️ Udfyld venligst beløb i det lyseblå felt til venstre. Har du ikke haft denne type udlæg, skriv da 0 i feltet.</v>
      </c>
    </row>
    <row r="42" spans="2:11" x14ac:dyDescent="0.25">
      <c r="B42" s="13" t="s">
        <v>20</v>
      </c>
      <c r="C42" s="69"/>
      <c r="D42" s="69"/>
      <c r="E42" s="69"/>
      <c r="F42" s="69"/>
      <c r="G42" s="69"/>
      <c r="H42" s="19" t="s">
        <v>5</v>
      </c>
      <c r="I42" s="19"/>
      <c r="J42" s="42"/>
      <c r="K42" s="64" t="str">
        <f t="shared" si="2"/>
        <v>⚠️ Udfyld venligst beløb i det lyseblå felt til venstre. Har du ikke haft denne type udlæg, skriv da 0 i feltet.</v>
      </c>
    </row>
    <row r="43" spans="2:11" ht="15.75" thickBot="1" x14ac:dyDescent="0.3">
      <c r="B43" s="25" t="s">
        <v>27</v>
      </c>
      <c r="C43" s="33"/>
      <c r="D43" s="33"/>
      <c r="E43" s="33"/>
      <c r="F43" s="33"/>
      <c r="G43" s="33"/>
      <c r="H43" s="34" t="s">
        <v>5</v>
      </c>
      <c r="I43" s="34"/>
      <c r="J43" s="35">
        <f>SUM(J34:J42)</f>
        <v>0</v>
      </c>
      <c r="K43" s="64"/>
    </row>
    <row r="44" spans="2:11" ht="15.75" thickBot="1" x14ac:dyDescent="0.3">
      <c r="B44" s="9"/>
      <c r="C44" s="9"/>
      <c r="D44" s="9"/>
      <c r="E44" s="9"/>
      <c r="F44" s="9"/>
      <c r="G44" s="9"/>
      <c r="H44" s="9"/>
      <c r="I44" s="9"/>
      <c r="J44" s="9"/>
      <c r="K44" s="64"/>
    </row>
    <row r="45" spans="2:11" ht="15.75" thickBot="1" x14ac:dyDescent="0.3">
      <c r="B45" s="45" t="s">
        <v>9</v>
      </c>
      <c r="C45" s="46"/>
      <c r="D45" s="46"/>
      <c r="E45" s="46"/>
      <c r="F45" s="46"/>
      <c r="G45" s="46"/>
      <c r="H45" s="36" t="s">
        <v>5</v>
      </c>
      <c r="I45" s="36"/>
      <c r="J45" s="37">
        <f>SUM(J23+J30+J43)</f>
        <v>0</v>
      </c>
      <c r="K45" s="64"/>
    </row>
    <row r="46" spans="2:11" ht="15.75" thickBot="1" x14ac:dyDescent="0.3">
      <c r="B46" s="60"/>
      <c r="C46" s="60"/>
      <c r="D46" s="60"/>
      <c r="E46" s="60"/>
      <c r="F46" s="60"/>
      <c r="G46" s="60"/>
      <c r="H46" s="60"/>
      <c r="I46" s="60"/>
      <c r="J46" s="60"/>
      <c r="K46" s="64"/>
    </row>
    <row r="47" spans="2:11" ht="15.75" thickBot="1" x14ac:dyDescent="0.3">
      <c r="B47" s="45" t="s">
        <v>44</v>
      </c>
      <c r="C47" s="46"/>
      <c r="D47" s="46"/>
      <c r="E47" s="46"/>
      <c r="F47" s="46"/>
      <c r="G47" s="46"/>
      <c r="H47" s="36"/>
      <c r="I47" s="36"/>
      <c r="J47" s="62"/>
      <c r="K47" s="64" t="str">
        <f>IF(TRIM(J47)="", "⚠️ Indikér at du har husket at tilføje alle bilag ved at skrive 'JA' I feltet.", "")</f>
        <v>⚠️ Indikér at du har husket at tilføje alle bilag ved at skrive 'JA' I feltet.</v>
      </c>
    </row>
    <row r="48" spans="2:11" x14ac:dyDescent="0.25">
      <c r="B48" s="60"/>
      <c r="C48" s="60"/>
      <c r="D48" s="60"/>
      <c r="E48" s="60"/>
      <c r="F48" s="60"/>
      <c r="G48" s="60"/>
      <c r="H48" s="60"/>
      <c r="I48" s="60"/>
      <c r="J48" s="60"/>
    </row>
    <row r="49" spans="2:10" ht="15.75" thickBot="1" x14ac:dyDescent="0.3"/>
    <row r="50" spans="2:10" ht="42" customHeight="1" thickBot="1" x14ac:dyDescent="0.3">
      <c r="B50" s="70" t="s">
        <v>46</v>
      </c>
      <c r="C50" s="80" t="str">
        <f>IF(AND(
C5&lt;&gt;"", C6&lt;&gt;"", C9&lt;&gt;"", C10&lt;&gt;"", D13&lt;&gt;"", F13&lt;&gt;"",
H13&lt;&gt;"", J13&lt;&gt;"", D14&lt;&gt;"", F14&lt;&gt;"",
H14&lt;&gt;"", J14&lt;&gt;"", C19&lt;&gt;"", C20&lt;&gt;"", C21&lt;&gt;"", C22&lt;&gt;"", C26&lt;&gt;"", C27&lt;&gt;"",
C28&lt;&gt;"", C29&lt;&gt;"", J34&lt;&gt;"", J35&lt;&gt;"", J36&lt;&gt;"", J37&lt;&gt;"",
J38&lt;&gt;"", J39&lt;&gt;"", J40&lt;&gt;"", J41&lt;&gt;"", J42&lt;&gt;"", J47&lt;&gt;""
),
"✅ Alle nødvendige felter er blevet udfyldt. Husk at vedlægge dokumentation for udgifter i form af bilag",
"❌ Der er felter, som mangler at blive udfyldt.")</f>
        <v>❌ Der er felter, som mangler at blive udfyldt.</v>
      </c>
      <c r="D50" s="81"/>
      <c r="E50" s="81"/>
      <c r="F50" s="81"/>
      <c r="G50" s="81"/>
      <c r="H50" s="81"/>
      <c r="I50" s="81"/>
      <c r="J50" s="82"/>
    </row>
  </sheetData>
  <sheetProtection algorithmName="SHA-512" hashValue="D5ZW50qYwCGcN7qJ6f4GRVdWpAttFzJtdxCimXZcsQiFgarq0hV22DlkdT+s1h8t6N9w7LVRTeVp9PFOlFquVQ==" saltValue="FzAqUVAm4a8SZcWUMu14Kw==" spinCount="100000" sheet="1" objects="1" scenarios="1" selectLockedCells="1"/>
  <mergeCells count="14">
    <mergeCell ref="C19:D19"/>
    <mergeCell ref="C20:D20"/>
    <mergeCell ref="C21:D21"/>
    <mergeCell ref="C50:J50"/>
    <mergeCell ref="C22:D22"/>
    <mergeCell ref="C26:J26"/>
    <mergeCell ref="C27:J27"/>
    <mergeCell ref="C28:J28"/>
    <mergeCell ref="C29:D29"/>
    <mergeCell ref="B2:J2"/>
    <mergeCell ref="C5:J5"/>
    <mergeCell ref="C6:J6"/>
    <mergeCell ref="C9:J9"/>
    <mergeCell ref="C10:J10"/>
  </mergeCells>
  <conditionalFormatting sqref="K5:K47">
    <cfRule type="expression" dxfId="2" priority="3">
      <formula>K5&lt;&gt;""</formula>
    </cfRule>
  </conditionalFormatting>
  <conditionalFormatting sqref="C50">
    <cfRule type="expression" dxfId="1" priority="1">
      <formula>C50="✅ Alle nødvendige felter er blevet udfyldt. Husk at vedlægge dokumentation for udgifter i form af bilag"</formula>
    </cfRule>
    <cfRule type="expression" dxfId="0" priority="2">
      <formula>C50="❌ Der er felter, som mangler at blive udfyldt."</formula>
    </cfRule>
  </conditionalFormatting>
  <dataValidations count="9">
    <dataValidation type="custom" allowBlank="1" showInputMessage="1" showErrorMessage="1" errorTitle="Forkert input" error="Skriv venligst dit cpr-nummer som 10 tal i rækkefølge (010119001122) uden bindestreg." sqref="C6:J6" xr:uid="{87FDD0D2-7410-45CB-8669-CB9927F9C799}">
      <formula1>AND(LEN(C6)=10, ISNUMBER(VALUE(C6)))</formula1>
    </dataValidation>
    <dataValidation type="whole" allowBlank="1" showInputMessage="1" showErrorMessage="1" errorTitle="Forkert input" error="Angiv venligst &quot;Dag&quot; som et helt tal mellem 1-31" sqref="D13:D14" xr:uid="{B7D9B3CF-903E-4549-875E-08B73709FD31}">
      <formula1>1</formula1>
      <formula2>31</formula2>
    </dataValidation>
    <dataValidation type="whole" allowBlank="1" showInputMessage="1" showErrorMessage="1" errorTitle="Forkert input " error="Angiv venligst &quot;Måned&quot; som et helt tal mellem 1-12" sqref="F13:F14" xr:uid="{48767E14-EDE5-4503-B8C2-436D51557106}">
      <formula1>1</formula1>
      <formula2>12</formula2>
    </dataValidation>
    <dataValidation type="whole" allowBlank="1" showInputMessage="1" showErrorMessage="1" errorTitle="Forkert input" error="Angiv venligst &quot;År&quot; som et helt tal (f.eks. 2025)" sqref="H13:H14" xr:uid="{7B1B360C-D5C2-4FF7-A486-C58E064EEB26}">
      <formula1>2000</formula1>
      <formula2>3000</formula2>
    </dataValidation>
    <dataValidation type="time" allowBlank="1" showInputMessage="1" showErrorMessage="1" errorTitle="Forkert input" error="Angiv venligst &quot;Tidspunkt&quot; som fire hele tal med et kolon i midten (f.eks. 08:30)." sqref="J13:J14" xr:uid="{01190EF6-378C-48F8-814A-B5F5446E98C8}">
      <formula1>0</formula1>
      <formula2>0.999305555555556</formula2>
    </dataValidation>
    <dataValidation type="whole" allowBlank="1" showInputMessage="1" showErrorMessage="1" errorTitle="Forkert input" error="Angiv venligst antal som et helt tal._x000a__x000a_Har du ikke haft udlæg af denne type, skriv da 0 i feltet." sqref="C19:D22" xr:uid="{0BDF5852-028B-4227-B9C0-93BA956F4CB2}">
      <formula1>1</formula1>
      <formula2>100</formula2>
    </dataValidation>
    <dataValidation type="whole" allowBlank="1" showInputMessage="1" showErrorMessage="1" errorTitle="Forkert input" error="Angiv venligst antal kørte kilometer som et helt tal._x000a__x000a_Har du ikke haft udlæg af denne type, skriv da 0 i feltet." sqref="C29:D29" xr:uid="{09C10C15-5900-4D36-9438-10381E7416D4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J47" xr:uid="{9A83F5AE-211B-4B49-8050-5BB0D508C4A4}">
      <formula1>J47="JA"</formula1>
    </dataValidation>
    <dataValidation type="decimal" allowBlank="1" showInputMessage="1" showErrorMessage="1" errorTitle="Forkert input" error="Angiv venligst beløbet som et tal. _x000a__x000a_Har du ikke haft udlæg af denne type, skriv da 0 i feltet." sqref="J34:J42" xr:uid="{5263FA94-2AD9-4780-AD63-D1BD6626E5CA}">
      <formula1>0</formula1>
      <formula2>100000</formula2>
    </dataValidation>
  </dataValidations>
  <pageMargins left="0.25" right="0.25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over 24 timer</vt:lpstr>
      <vt:lpstr>'Blanket - over 24 timer'!Print_Area</vt:lpstr>
    </vt:vector>
  </TitlesOfParts>
  <Company>Sundhedsstyrelsen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 GJERSKOV ANDERSEN - 7501</dc:creator>
  <cp:lastModifiedBy>Gustav Munk Sigsgaard</cp:lastModifiedBy>
  <cp:lastPrinted>2025-11-20T09:42:37Z</cp:lastPrinted>
  <dcterms:created xsi:type="dcterms:W3CDTF">2015-06-09T11:02:03Z</dcterms:created>
  <dcterms:modified xsi:type="dcterms:W3CDTF">2025-11-20T09:43:05Z</dcterms:modified>
</cp:coreProperties>
</file>